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G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D7" i="22"/>
  <c r="K45" i="15"/>
  <c r="K46"/>
  <c r="E45"/>
  <c r="E46"/>
  <c r="D10" i="22"/>
  <c r="H46" i="15"/>
  <c r="D9" i="22"/>
  <c r="I46" i="15"/>
  <c r="J46"/>
  <c r="D3" i="22"/>
  <c r="L46" i="15"/>
  <c r="L45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<sst xmlns="http://schemas.openxmlformats.org/spreadsheetml/2006/main" count="280" uniqueCount="212">
  <si>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</si>
  <si>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</si>
  <si>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</si>
  <si>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</si>
  <si>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</si>
  <si>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</si>
  <si>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</si>
  <si>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</si>
  <si>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</si>
  <si>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</si>
  <si>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</si>
  <si>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</si>
  <si>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</si>
  <si>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</si>
  <si>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</si>
  <si>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</si>
  <si>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</si>
  <si>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</si>
  <si>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</si>
  <si>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</si>
  <si>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</si>
  <si>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</si>
  <si>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</si>
  <si>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</si>
  <si>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</si>
  <si>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</si>
  <si>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</si>
  <si>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</si>
  <si>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</si>
  <si>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</si>
  <si>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</si>
  <si>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</si>
  <si>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</si>
  <si>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</si>
  <si>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</si>
  <si>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</si>
  <si>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</si>
  <si>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</si>
  <si>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</si>
  <si>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</si>
  <si>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</si>
  <si>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</si>
  <si>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</si>
  <si>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</si>
  <si>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</si>
  <si>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</si>
  <si>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</si>
  <si>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</si>
  <si>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</si>
  <si>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</si>
  <si>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</si>
  <si>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</si>
  <si>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</si>
  <si>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</si>
  <si>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</si>
  <si>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</si>
  <si>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</si>
  <si>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</si>
  <si>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</si>
  <si>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</si>
  <si>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</si>
  <si>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</si>
  <si>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</si>
  <si>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</si>
  <si>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</si>
  <si>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</si>
  <si>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</si>
  <si>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</si>
  <si>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</si>
  <si>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</si>
  <si>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</si>
  <si>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</si>
  <si>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</si>
  <si>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</si>
  <si>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</si>
  <si>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</si>
  <si>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</si>
  <si>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</si>
  <si>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</si>
  <si>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</si>
  <si>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</si>
  <si>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</si>
  <si>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</si>
  <si>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</si>
  <si>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</si>
  <si>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</si>
  <si>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</si>
  <si>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</si>
  <si>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</si>
  <si>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</si>
  <si>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</si>
  <si>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</si>
  <si>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</si>
  <si>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</si>
  <si>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</si>
  <si>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</si>
  <si>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</si>
  <si>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</si>
  <si>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</si>
  <si>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</si>
  <si>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</si>
  <si>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</si>
  <si>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</si>
  <si>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</si>
  <si>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</si>
  <si>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</si>
  <si>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</si>
  <si>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</si>
  <si>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</si>
  <si>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</si>
  <si>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</si>
  <si>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</si>
  <si>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</si>
  <si>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</si>
  <si>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</si>
  <si>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</si>
  <si>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</si>
  <si>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</si>
  <si>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</si>
  <si>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</si>
  <si>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</si>
  <si>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</si>
  <si>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</si>
  <si>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</si>
  <si>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</si>
  <si>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</si>
  <si>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</si>
  <si>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</si>
  <si>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</si>
  <si>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</si>
  <si>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</si>
  <si>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</si>
  <si>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</si>
  <si>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</si>
  <si>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</si>
  <si>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</si>
  <si>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</si>
  <si>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</si>
  <si>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</si>
  <si>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</si>
  <si>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</si>
  <si>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</si>
  <si>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</si>
  <si>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</si>
  <si>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</si>
  <si>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</si>
  <si>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</si>
  <si>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</si>
  <si>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</si>
  <si>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</si>
  <si>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</si>
  <si>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</si>
  <si>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</si>
  <si>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</si>
  <si>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</si>
  <si>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</si>
  <si>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</si>
  <si>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</si>
  <si>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</si>
  <si>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</si>
  <si>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</si>
  <si>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</si>
  <si>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</si>
  <si>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</si>
  <si>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</si>
  <si>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</si>
  <si>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</si>
  <si>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</si>
  <si>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</si>
  <si>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</si>
  <si>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</si>
  <si>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</si>
  <si>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</si>
  <si>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</si>
  <si>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</si>
  <si>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</si>
  <si>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</si>
  <si>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</si>
  <si>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</si>
  <si>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</si>
  <si>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</si>
  <si>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</si>
  <si>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</si>
  <si>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</si>
  <si>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</si>
  <si>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</si>
  <si>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</si>
  <si>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</si>
  <si>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</si>
  <si>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</si>
  <si>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</si>
  <si>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</si>
  <si>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</si>
  <si>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</si>
  <si>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</si>
  <si>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</si>
  <si>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</si>
  <si>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</si>
  <si>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</si>
  <si>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</si>
  <si>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</si>
  <si>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</si>
  <si>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Козівський районний суд Тернопільської області</t>
  </si>
  <si>
    <t>47600.смт. Козова.вул. Гвардійська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</si>
  <si>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</si>
  <si>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</si>
  <si>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</si>
  <si>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</si>
  <si>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(03547)2-11-96</t>
  </si>
  <si>
    <t>(03547)2-20-14</t>
  </si>
  <si>
    <t>inbox@kz.te.court.gov.ua</t>
  </si>
  <si>
    <t>3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</si>
</sst>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&amp;C&amp;L63E7C2F6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87</v>
      </c>
      <c r="F6" s="90">
        <v>61</v>
      </c>
      <c r="G6" s="90"/>
      <c r="H6" s="90">
        <v>42</v>
      </c>
      <c r="I6" s="90" t="s">
        <v>172</v>
      </c>
      <c r="J6" s="90">
        <v>45</v>
      </c>
      <c r="K6" s="91">
        <v>11</v>
      </c>
      <c r="L6" s="101">
        <f t="shared" ref="L6:L11" si="0">E6-F6</f>
        <v>26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283</v>
      </c>
      <c r="F7" s="90">
        <v>280</v>
      </c>
      <c r="G7" s="90"/>
      <c r="H7" s="90">
        <v>272</v>
      </c>
      <c r="I7" s="90">
        <v>240</v>
      </c>
      <c r="J7" s="90">
        <v>11</v>
      </c>
      <c r="K7" s="91"/>
      <c r="L7" s="101">
        <f t="shared" si="0"/>
        <v>3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27</v>
      </c>
      <c r="F9" s="90">
        <v>15</v>
      </c>
      <c r="G9" s="90"/>
      <c r="H9" s="90">
        <v>25</v>
      </c>
      <c r="I9" s="90">
        <v>20</v>
      </c>
      <c r="J9" s="90">
        <v>2</v>
      </c>
      <c r="K9" s="91"/>
      <c r="L9" s="101">
        <f t="shared" si="0"/>
        <v>12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8</v>
      </c>
      <c r="F12" s="90">
        <v>6</v>
      </c>
      <c r="G12" s="90"/>
      <c r="H12" s="90">
        <v>8</v>
      </c>
      <c r="I12" s="90">
        <v>2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406</v>
      </c>
      <c r="F15" s="104">
        <f t="shared" si="2"/>
        <v>363</v>
      </c>
      <c r="G15" s="104">
        <f t="shared" si="2"/>
        <v>0</v>
      </c>
      <c r="H15" s="104">
        <f t="shared" si="2"/>
        <v>347</v>
      </c>
      <c r="I15" s="104">
        <f t="shared" si="2"/>
        <v>262</v>
      </c>
      <c r="J15" s="104">
        <f t="shared" si="2"/>
        <v>59</v>
      </c>
      <c r="K15" s="104">
        <f t="shared" si="2"/>
        <v>11</v>
      </c>
      <c r="L15" s="101">
        <f t="shared" si="1"/>
        <v>43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17</v>
      </c>
      <c r="F16" s="92">
        <v>16</v>
      </c>
      <c r="G16" s="92"/>
      <c r="H16" s="92">
        <v>17</v>
      </c>
      <c r="I16" s="92">
        <v>14</v>
      </c>
      <c r="J16" s="92"/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36</v>
      </c>
      <c r="F17" s="92">
        <v>14</v>
      </c>
      <c r="G17" s="92"/>
      <c r="H17" s="92">
        <v>22</v>
      </c>
      <c r="I17" s="92">
        <v>15</v>
      </c>
      <c r="J17" s="92">
        <v>14</v>
      </c>
      <c r="K17" s="91">
        <v>7</v>
      </c>
      <c r="L17" s="101">
        <f t="shared" si="1"/>
        <v>22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39</v>
      </c>
      <c r="F24" s="91">
        <v>16</v>
      </c>
      <c r="G24" s="91"/>
      <c r="H24" s="91">
        <v>25</v>
      </c>
      <c r="I24" s="91">
        <v>15</v>
      </c>
      <c r="J24" s="91">
        <v>14</v>
      </c>
      <c r="K24" s="91">
        <v>7</v>
      </c>
      <c r="L24" s="101">
        <f t="shared" si="3"/>
        <v>23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65</v>
      </c>
      <c r="F25" s="91">
        <v>65</v>
      </c>
      <c r="G25" s="91"/>
      <c r="H25" s="91">
        <v>63</v>
      </c>
      <c r="I25" s="91">
        <v>54</v>
      </c>
      <c r="J25" s="91">
        <v>2</v>
      </c>
      <c r="K25" s="91"/>
      <c r="L25" s="101">
        <f t="shared" si="3"/>
        <v>0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268</v>
      </c>
      <c r="F27" s="91">
        <v>224</v>
      </c>
      <c r="G27" s="91">
        <v>1</v>
      </c>
      <c r="H27" s="91">
        <v>258</v>
      </c>
      <c r="I27" s="91">
        <v>225</v>
      </c>
      <c r="J27" s="91">
        <v>10</v>
      </c>
      <c r="K27" s="91"/>
      <c r="L27" s="101">
        <f t="shared" si="3"/>
        <v>44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492</v>
      </c>
      <c r="F28" s="91">
        <v>228</v>
      </c>
      <c r="G28" s="91">
        <v>3</v>
      </c>
      <c r="H28" s="91">
        <v>319</v>
      </c>
      <c r="I28" s="91">
        <v>210</v>
      </c>
      <c r="J28" s="91">
        <v>173</v>
      </c>
      <c r="K28" s="91">
        <v>39</v>
      </c>
      <c r="L28" s="101">
        <f t="shared" si="3"/>
        <v>264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34</v>
      </c>
      <c r="F29" s="91">
        <v>31</v>
      </c>
      <c r="G29" s="91"/>
      <c r="H29" s="91">
        <v>34</v>
      </c>
      <c r="I29" s="91">
        <v>27</v>
      </c>
      <c r="J29" s="91"/>
      <c r="K29" s="91"/>
      <c r="L29" s="101">
        <f t="shared" si="3"/>
        <v>3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69</v>
      </c>
      <c r="F30" s="91">
        <v>27</v>
      </c>
      <c r="G30" s="91"/>
      <c r="H30" s="91">
        <v>50</v>
      </c>
      <c r="I30" s="91">
        <v>26</v>
      </c>
      <c r="J30" s="91">
        <v>19</v>
      </c>
      <c r="K30" s="91">
        <v>4</v>
      </c>
      <c r="L30" s="101">
        <f t="shared" si="3"/>
        <v>42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ref="L35:L43" si="4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6</v>
      </c>
      <c r="F36" s="91">
        <v>3</v>
      </c>
      <c r="G36" s="91"/>
      <c r="H36" s="91">
        <v>5</v>
      </c>
      <c r="I36" s="91">
        <v>3</v>
      </c>
      <c r="J36" s="91">
        <v>1</v>
      </c>
      <c r="K36" s="91"/>
      <c r="L36" s="101">
        <f t="shared" si="4"/>
        <v>3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6</v>
      </c>
      <c r="F38" s="91">
        <v>5</v>
      </c>
      <c r="G38" s="91"/>
      <c r="H38" s="91">
        <v>6</v>
      </c>
      <c r="I38" s="91">
        <v>6</v>
      </c>
      <c r="J38" s="91"/>
      <c r="K38" s="91"/>
      <c r="L38" s="101">
        <f t="shared" si="4"/>
        <v>1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689</v>
      </c>
      <c r="F40" s="91">
        <v>375</v>
      </c>
      <c r="G40" s="91">
        <v>3</v>
      </c>
      <c r="H40" s="91">
        <v>483</v>
      </c>
      <c r="I40" s="91">
        <v>299</v>
      </c>
      <c r="J40" s="91">
        <v>206</v>
      </c>
      <c r="K40" s="91">
        <v>43</v>
      </c>
      <c r="L40" s="101">
        <f t="shared" si="4"/>
        <v>314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696</v>
      </c>
      <c r="F41" s="91">
        <v>675</v>
      </c>
      <c r="G41" s="91"/>
      <c r="H41" s="91">
        <v>661</v>
      </c>
      <c r="I41" s="91" t="s">
        <v>172</v>
      </c>
      <c r="J41" s="91">
        <v>35</v>
      </c>
      <c r="K41" s="91"/>
      <c r="L41" s="101">
        <f t="shared" si="4"/>
        <v>21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20</v>
      </c>
      <c r="F43" s="91">
        <v>9</v>
      </c>
      <c r="G43" s="91"/>
      <c r="H43" s="91">
        <v>19</v>
      </c>
      <c r="I43" s="91">
        <v>16</v>
      </c>
      <c r="J43" s="91">
        <v>1</v>
      </c>
      <c r="K43" s="91"/>
      <c r="L43" s="101">
        <f t="shared" si="4"/>
        <v>11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716</v>
      </c>
      <c r="F45" s="91">
        <f t="shared" ref="F45:K45" si="5">F41+F43+F44</f>
        <v>684</v>
      </c>
      <c r="G45" s="91">
        <f t="shared" si="5"/>
        <v>0</v>
      </c>
      <c r="H45" s="91">
        <f t="shared" si="5"/>
        <v>680</v>
      </c>
      <c r="I45" s="91">
        <f>I43+I44</f>
        <v>16</v>
      </c>
      <c r="J45" s="91">
        <f t="shared" si="5"/>
        <v>36</v>
      </c>
      <c r="K45" s="91">
        <f t="shared" si="5"/>
        <v>0</v>
      </c>
      <c r="L45" s="101">
        <f>E45-F45</f>
        <v>32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1850</v>
      </c>
      <c r="F46" s="91">
        <f t="shared" ref="F46:K46" si="6">F15+F24+F40+F45</f>
        <v>1438</v>
      </c>
      <c r="G46" s="91">
        <f t="shared" si="6"/>
        <v>3</v>
      </c>
      <c r="H46" s="91">
        <f t="shared" si="6"/>
        <v>1535</v>
      </c>
      <c r="I46" s="91">
        <f t="shared" si="6"/>
        <v>592</v>
      </c>
      <c r="J46" s="91">
        <f t="shared" si="6"/>
        <v>315</v>
      </c>
      <c r="K46" s="91">
        <f t="shared" si="6"/>
        <v>61</v>
      </c>
      <c r="L46" s="101">
        <f>E46-F46</f>
        <v>412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Козівський районний суд Тернопільської області, 
Початок періоду: 01.01.2019, Кінець періоду: 31.12.2019&amp;L63E7C2F6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45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7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13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11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29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4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13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67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7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</v>
      </c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>
        <v>1</v>
      </c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5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85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6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6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1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20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26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3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>
        <v>2</v>
      </c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>
        <v>1</v>
      </c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Козівський районний суд Тернопільської області, 
Початок періоду: 01.01.2019, Кінець періоду: 31.12.2019&amp;L63E7C2F6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42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10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7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30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100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7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28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39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17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69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504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185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8288492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/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136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8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319</v>
      </c>
      <c r="F55" s="96">
        <v>18</v>
      </c>
      <c r="G55" s="96">
        <v>9</v>
      </c>
      <c r="H55" s="96">
        <v>1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10</v>
      </c>
      <c r="F56" s="96">
        <v>1</v>
      </c>
      <c r="G56" s="96">
        <v>8</v>
      </c>
      <c r="H56" s="96">
        <v>6</v>
      </c>
      <c r="I56" s="96"/>
    </row>
    <row r="57" spans="1:9" ht="13.5" customHeight="1">
      <c r="A57" s="273" t="s">
        <v>107</v>
      </c>
      <c r="B57" s="273"/>
      <c r="C57" s="273"/>
      <c r="D57" s="273"/>
      <c r="E57" s="96">
        <v>181</v>
      </c>
      <c r="F57" s="96">
        <v>98</v>
      </c>
      <c r="G57" s="96">
        <v>157</v>
      </c>
      <c r="H57" s="96">
        <v>45</v>
      </c>
      <c r="I57" s="96">
        <v>2</v>
      </c>
    </row>
    <row r="58" spans="1:9" ht="13.5" customHeight="1">
      <c r="A58" s="193" t="s">
        <v>111</v>
      </c>
      <c r="B58" s="193"/>
      <c r="C58" s="193"/>
      <c r="D58" s="193"/>
      <c r="E58" s="96">
        <v>659</v>
      </c>
      <c r="F58" s="96">
        <v>21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290</v>
      </c>
      <c r="G62" s="118">
        <v>1596066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159</v>
      </c>
      <c r="G63" s="119">
        <v>1346263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131</v>
      </c>
      <c r="G64" s="119">
        <v>249803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126</v>
      </c>
      <c r="G65" s="120">
        <v>96376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>
        <v>1</v>
      </c>
      <c r="G66" s="121">
        <v>576</v>
      </c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Козівський районний суд Тернопільської області, 
Початок періоду: 01.01.2019, Кінець періоду: 31.12.2019&amp;L63E7C2F6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19.365079365079364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18.64406779661017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50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20.873786407766989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106.74547983310153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767.5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925</v>
      </c>
    </row>
    <row r="11" spans="1:4" ht="16.5" customHeight="1">
      <c r="A11" s="204" t="s">
        <v>63</v>
      </c>
      <c r="B11" s="206"/>
      <c r="C11" s="14">
        <v>9</v>
      </c>
      <c r="D11" s="94">
        <v>125</v>
      </c>
    </row>
    <row r="12" spans="1:4" ht="16.5" customHeight="1">
      <c r="A12" s="313" t="s">
        <v>106</v>
      </c>
      <c r="B12" s="313"/>
      <c r="C12" s="14">
        <v>10</v>
      </c>
      <c r="D12" s="94">
        <v>33</v>
      </c>
    </row>
    <row r="13" spans="1:4" ht="16.5" customHeight="1">
      <c r="A13" s="313" t="s">
        <v>31</v>
      </c>
      <c r="B13" s="313"/>
      <c r="C13" s="14">
        <v>11</v>
      </c>
      <c r="D13" s="94">
        <v>411</v>
      </c>
    </row>
    <row r="14" spans="1:4" ht="16.5" customHeight="1">
      <c r="A14" s="313" t="s">
        <v>107</v>
      </c>
      <c r="B14" s="313"/>
      <c r="C14" s="14">
        <v>12</v>
      </c>
      <c r="D14" s="94">
        <v>315</v>
      </c>
    </row>
    <row r="15" spans="1:4" ht="16.5" customHeight="1">
      <c r="A15" s="313" t="s">
        <v>111</v>
      </c>
      <c r="B15" s="313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Козівський районний суд Тернопільської області, 
Початок періоду: 01.01.2019, Кінець періоду: 31.12.2019&amp;L63E7C2F6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2020-02-19T13:07:38Z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63E7C2F6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